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o\Documents\Dropbox\Excel\EquationProject\"/>
    </mc:Choice>
  </mc:AlternateContent>
  <xr:revisionPtr revIDLastSave="0" documentId="13_ncr:1_{B5CD2AE2-39FC-4F92-910A-75D32F47EE24}" xr6:coauthVersionLast="45" xr6:coauthVersionMax="45" xr10:uidLastSave="{00000000-0000-0000-0000-000000000000}"/>
  <bookViews>
    <workbookView showSheetTabs="0" xWindow="-120" yWindow="-120" windowWidth="29040" windowHeight="15990" xr2:uid="{00000000-000D-0000-FFFF-FFFF00000000}"/>
  </bookViews>
  <sheets>
    <sheet name="Sheet1" sheetId="1" r:id="rId1"/>
    <sheet name="Sheet2" sheetId="2" r:id="rId2"/>
  </sheets>
  <definedNames>
    <definedName name="a">Sheet1!$M$43</definedName>
    <definedName name="b">Sheet1!$M$44</definedName>
    <definedName name="c_">Sheet1!$M$45</definedName>
    <definedName name="test">Sheet1!$K$23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5" i="1" l="1"/>
  <c r="B20" i="1"/>
  <c r="G15" i="1"/>
  <c r="K16" i="1" l="1"/>
  <c r="J44" i="1"/>
  <c r="J43" i="1"/>
  <c r="J46" i="1" s="1"/>
  <c r="C42" i="1"/>
  <c r="K43" i="1" s="1"/>
  <c r="K15" i="1"/>
  <c r="G16" i="1"/>
  <c r="H15" i="1"/>
  <c r="H16" i="1"/>
  <c r="F15" i="1"/>
  <c r="F16" i="1"/>
  <c r="B42" i="1"/>
  <c r="K47" i="1"/>
  <c r="J47" i="1"/>
  <c r="G19" i="1" l="1"/>
  <c r="G20" i="1"/>
  <c r="F19" i="1"/>
  <c r="H19" i="1"/>
  <c r="J20" i="1"/>
  <c r="J19" i="1"/>
  <c r="M44" i="1"/>
  <c r="K46" i="1"/>
  <c r="M45" i="1"/>
  <c r="J29" i="1" s="1"/>
  <c r="M43" i="1"/>
  <c r="H20" i="1" l="1"/>
  <c r="F20" i="1"/>
  <c r="J27" i="1"/>
  <c r="K19" i="1"/>
  <c r="K20" i="1"/>
  <c r="F43" i="1"/>
  <c r="D25" i="1" s="1"/>
  <c r="F44" i="1"/>
  <c r="D26" i="1" s="1"/>
  <c r="E24" i="1" s="1"/>
  <c r="F45" i="1"/>
  <c r="D32" i="1" s="1"/>
  <c r="E31" i="1" s="1"/>
  <c r="E32" i="1" s="1"/>
  <c r="M16" i="1" l="1"/>
  <c r="L16" i="1"/>
  <c r="O24" i="1"/>
  <c r="I16" i="1" s="1"/>
  <c r="N24" i="1"/>
  <c r="I29" i="1"/>
  <c r="E26" i="1"/>
  <c r="E23" i="1"/>
  <c r="D28" i="1"/>
  <c r="D33" i="1" s="1"/>
  <c r="D31" i="1"/>
  <c r="E29" i="1" s="1"/>
  <c r="E30" i="1" s="1"/>
  <c r="M15" i="1" l="1"/>
  <c r="L15" i="1"/>
  <c r="O23" i="1"/>
  <c r="I15" i="1" s="1"/>
  <c r="N23" i="1"/>
  <c r="E33" i="1"/>
  <c r="E25" i="1"/>
  <c r="M19" i="1" l="1"/>
  <c r="M20" i="1"/>
  <c r="L19" i="1"/>
  <c r="L20" i="1"/>
  <c r="I19" i="1" l="1"/>
  <c r="I20" i="1"/>
</calcChain>
</file>

<file path=xl/sharedStrings.xml><?xml version="1.0" encoding="utf-8"?>
<sst xmlns="http://schemas.openxmlformats.org/spreadsheetml/2006/main" count="36" uniqueCount="34">
  <si>
    <t>A</t>
  </si>
  <si>
    <t>B</t>
  </si>
  <si>
    <t>C</t>
  </si>
  <si>
    <t xml:space="preserve">COSC = </t>
  </si>
  <si>
    <t xml:space="preserve">COSA = </t>
  </si>
  <si>
    <t xml:space="preserve">COSB = </t>
  </si>
  <si>
    <t>a</t>
  </si>
  <si>
    <t>c</t>
  </si>
  <si>
    <t>b</t>
  </si>
  <si>
    <t>D</t>
  </si>
  <si>
    <t>Enter formula for angle ACB:</t>
  </si>
  <si>
    <t>ACB =</t>
  </si>
  <si>
    <t>Enter formula for angle ACD:</t>
  </si>
  <si>
    <t>ACD =</t>
  </si>
  <si>
    <r>
      <t>Ð</t>
    </r>
    <r>
      <rPr>
        <sz val="12"/>
        <rFont val="Times New Roman"/>
      </rPr>
      <t xml:space="preserve">A = </t>
    </r>
  </si>
  <si>
    <r>
      <t>Ð</t>
    </r>
    <r>
      <rPr>
        <sz val="12"/>
        <rFont val="Times New Roman"/>
      </rPr>
      <t xml:space="preserve">B = </t>
    </r>
  </si>
  <si>
    <r>
      <t>Ð</t>
    </r>
    <r>
      <rPr>
        <sz val="12"/>
        <rFont val="Times New Roman"/>
      </rPr>
      <t xml:space="preserve">C = </t>
    </r>
  </si>
  <si>
    <t>Angle A</t>
  </si>
  <si>
    <t>Angle B</t>
  </si>
  <si>
    <t>Angle ACB</t>
  </si>
  <si>
    <t>Angle ACD</t>
  </si>
  <si>
    <t>Experiment</t>
  </si>
  <si>
    <t>Test 1</t>
  </si>
  <si>
    <t>Test 2</t>
  </si>
  <si>
    <t>Experiment!</t>
  </si>
  <si>
    <t>What patterns are there between</t>
  </si>
  <si>
    <t>the angles?</t>
  </si>
  <si>
    <t xml:space="preserve">When you are ready, </t>
  </si>
  <si>
    <t>click Test 1 …</t>
  </si>
  <si>
    <t>Complete the table!</t>
  </si>
  <si>
    <t>Now move points A and B …</t>
  </si>
  <si>
    <t>Are you still correct?</t>
  </si>
  <si>
    <t>Click to move point A:</t>
  </si>
  <si>
    <t>Click to move point 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</si>
</sst>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2"/>
      <name val="Times New Roman"/>
    </font>
    <font>
      <sz val="8"/>
      <name val="Times New Roman"/>
    </font>
    <font>
      <sz val="12"/>
      <color indexed="12"/>
      <name val="Times New Roman"/>
      <family val="1"/>
    </font>
    <font>
      <sz val="12"/>
      <color indexed="10"/>
      <name val="Times New Roman"/>
    </font>
    <font>
      <sz val="12"/>
      <name val="Symbol"/>
      <family val="1"/>
      <charset val="2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2"/>
      <name val="Times New Roman"/>
      <family val="1"/>
    </font>
    <font>
      <sz val="14"/>
      <color indexed="10"/>
      <name val="Wingdings"/>
      <charset val="2"/>
    </font>
    <font>
      <sz val="12"/>
      <color indexed="24"/>
      <name val="Times New Roman"/>
    </font>
    <font>
      <b/>
      <i/>
      <sz val="12"/>
      <color indexed="9"/>
      <name val="Times New Roman"/>
      <family val="1"/>
    </font>
    <font>
      <sz val="12"/>
      <color indexed="9"/>
      <name val="Times New Roman"/>
    </font>
    <font>
      <b/>
      <i/>
      <sz val="14"/>
      <color indexed="9"/>
      <name val="Times New Roman"/>
      <family val="1"/>
    </font>
    <font>
      <b/>
      <i/>
      <sz val="14"/>
      <color rgb="FFFFFF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164" fontId="3" fillId="2" borderId="0" xfId="0" applyNumberFormat="1" applyFont="1" applyFill="1"/>
    <xf numFmtId="0" fontId="0" fillId="2" borderId="0" xfId="0" applyFill="1" applyProtection="1">
      <protection locked="0"/>
    </xf>
    <xf numFmtId="0" fontId="6" fillId="2" borderId="0" xfId="0" applyFont="1" applyFill="1"/>
    <xf numFmtId="0" fontId="7" fillId="3" borderId="1" xfId="0" applyFont="1" applyFill="1" applyBorder="1"/>
    <xf numFmtId="0" fontId="5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/>
    <xf numFmtId="164" fontId="9" fillId="2" borderId="0" xfId="0" applyNumberFormat="1" applyFont="1" applyFill="1"/>
    <xf numFmtId="0" fontId="9" fillId="2" borderId="0" xfId="0" applyFont="1" applyFill="1" applyProtection="1">
      <protection locked="0"/>
    </xf>
    <xf numFmtId="165" fontId="9" fillId="2" borderId="0" xfId="0" applyNumberFormat="1" applyFont="1" applyFill="1" applyAlignment="1">
      <alignment horizontal="left"/>
    </xf>
    <xf numFmtId="0" fontId="8" fillId="2" borderId="0" xfId="0" applyFont="1" applyFill="1" applyProtection="1">
      <protection hidden="1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</cellXfs>
  <cellStyles count="1">
    <cellStyle name="Normal" xfId="0" builtinId="0"/>
  </cellStyles>
  <dxfs count="7">
    <dxf>
      <font>
        <condense val="0"/>
        <extend val="0"/>
        <color indexed="14"/>
      </font>
      <fill>
        <patternFill>
          <bgColor indexed="31"/>
        </patternFill>
      </fill>
    </dxf>
    <dxf>
      <font>
        <condense val="0"/>
        <extend val="0"/>
        <color indexed="24"/>
      </font>
      <fill>
        <patternFill>
          <bgColor indexed="24"/>
        </patternFill>
      </fill>
      <border>
        <left/>
        <right/>
        <top/>
        <bottom/>
      </border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condense val="0"/>
        <extend val="0"/>
        <color indexed="14"/>
      </font>
      <fill>
        <patternFill>
          <bgColor indexed="31"/>
        </patternFill>
      </fill>
    </dxf>
    <dxf>
      <font>
        <condense val="0"/>
        <extend val="0"/>
        <color indexed="24"/>
      </font>
      <fill>
        <patternFill>
          <bgColor indexed="24"/>
        </patternFill>
      </fill>
      <border>
        <left/>
        <right/>
        <top/>
        <bottom/>
      </border>
    </dxf>
    <dxf>
      <font>
        <condense val="0"/>
        <extend val="0"/>
        <color indexed="24"/>
      </font>
      <fill>
        <patternFill>
          <bgColor indexed="24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37551388209221E-2"/>
          <c:y val="2.0761280752055768E-2"/>
          <c:w val="0.98013456327297888"/>
          <c:h val="0.96539955497059327"/>
        </c:manualLayout>
      </c:layout>
      <c:scatterChart>
        <c:scatterStyle val="lineMarker"/>
        <c:varyColors val="0"/>
        <c:ser>
          <c:idx val="4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Sheet1!$J$47:$J$48</c:f>
              <c:numCache>
                <c:formatCode>0.0</c:formatCode>
                <c:ptCount val="2"/>
                <c:pt idx="0">
                  <c:v>8</c:v>
                </c:pt>
                <c:pt idx="1">
                  <c:v>10</c:v>
                </c:pt>
              </c:numCache>
            </c:numRef>
          </c:xVal>
          <c:yVal>
            <c:numRef>
              <c:f>Sheet1!$K$47:$K$48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1E-4986-A909-B732975D49E1}"/>
            </c:ext>
          </c:extLst>
        </c:ser>
        <c:ser>
          <c:idx val="0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Sheet1!$J$43:$J$46</c:f>
              <c:numCache>
                <c:formatCode>0.0</c:formatCode>
                <c:ptCount val="4"/>
                <c:pt idx="0">
                  <c:v>7.5</c:v>
                </c:pt>
                <c:pt idx="1">
                  <c:v>3</c:v>
                </c:pt>
                <c:pt idx="2">
                  <c:v>8</c:v>
                </c:pt>
                <c:pt idx="3">
                  <c:v>7.5</c:v>
                </c:pt>
              </c:numCache>
            </c:numRef>
          </c:xVal>
          <c:yVal>
            <c:numRef>
              <c:f>Sheet1!$K$43:$K$46</c:f>
              <c:numCache>
                <c:formatCode>0.0</c:formatCode>
                <c:ptCount val="4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1E-4986-A909-B732975D49E1}"/>
            </c:ext>
          </c:extLst>
        </c:ser>
        <c:ser>
          <c:idx val="1"/>
          <c:order val="2"/>
          <c:tx>
            <c:v>A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52335882990956E-2"/>
                  <c:y val="-5.4705990418468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1E-4986-A909-B732975D49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Sheet1!$J$43</c:f>
              <c:numCache>
                <c:formatCode>0.0</c:formatCode>
                <c:ptCount val="1"/>
                <c:pt idx="0">
                  <c:v>7.5</c:v>
                </c:pt>
              </c:numCache>
            </c:numRef>
          </c:xVal>
          <c:yVal>
            <c:numRef>
              <c:f>Sheet1!$K$43</c:f>
              <c:numCache>
                <c:formatCode>0.0</c:formatCode>
                <c:ptCount val="1"/>
                <c:pt idx="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1E-4986-A909-B732975D49E1}"/>
            </c:ext>
          </c:extLst>
        </c:ser>
        <c:ser>
          <c:idx val="2"/>
          <c:order val="3"/>
          <c:tx>
            <c:v>B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130201252556529E-2"/>
                  <c:y val="3.42706744770735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0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1E-4986-A909-B732975D49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Sheet1!$J$44</c:f>
              <c:numCache>
                <c:formatCode>0.0</c:formatCode>
                <c:ptCount val="1"/>
                <c:pt idx="0">
                  <c:v>3</c:v>
                </c:pt>
              </c:numCache>
            </c:numRef>
          </c:xVal>
          <c:yVal>
            <c:numRef>
              <c:f>Sheet1!$K$44</c:f>
              <c:numCache>
                <c:formatCode>0.0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1E-4986-A909-B732975D49E1}"/>
            </c:ext>
          </c:extLst>
        </c:ser>
        <c:ser>
          <c:idx val="3"/>
          <c:order val="4"/>
          <c:tx>
            <c:v>C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655528139322118E-2"/>
                  <c:y val="3.081046101839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0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1E-4986-A909-B732975D49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Sheet1!$J$45</c:f>
              <c:numCache>
                <c:formatCode>0.0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Sheet1!$K$45</c:f>
              <c:numCache>
                <c:formatCode>0.0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1E-4986-A909-B732975D49E1}"/>
            </c:ext>
          </c:extLst>
        </c:ser>
        <c:ser>
          <c:idx val="5"/>
          <c:order val="5"/>
          <c:tx>
            <c:v>D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91697643387668E-3"/>
                  <c:y val="3.42706744770735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1E-4986-A909-B732975D49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Sheet1!$J$48</c:f>
              <c:numCache>
                <c:formatCode>0.0</c:formatCode>
                <c:ptCount val="1"/>
                <c:pt idx="0">
                  <c:v>10</c:v>
                </c:pt>
              </c:numCache>
            </c:numRef>
          </c:xVal>
          <c:yVal>
            <c:numRef>
              <c:f>Sheet1!$K$48</c:f>
              <c:numCache>
                <c:formatCode>0.0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81E-4986-A909-B732975D4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94496"/>
        <c:axId val="171596032"/>
      </c:scatterChart>
      <c:valAx>
        <c:axId val="171594496"/>
        <c:scaling>
          <c:orientation val="minMax"/>
          <c:max val="10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171596032"/>
        <c:crosses val="autoZero"/>
        <c:crossBetween val="midCat"/>
        <c:majorUnit val="1"/>
      </c:valAx>
      <c:valAx>
        <c:axId val="171596032"/>
        <c:scaling>
          <c:orientation val="minMax"/>
          <c:max val="7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17159449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9999FF"/>
        </a:gs>
      </a:gsLst>
      <a:lin ang="5400000" scaled="1"/>
    </a:gra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Scroll" dx="16" fmlaLink="$B$43" horiz="1" max="100" page="5" val="75"/>
</file>

<file path=xl/ctrlProps/ctrlProp2.xml><?xml version="1.0" encoding="utf-8"?>
<formControlPr xmlns="http://schemas.microsoft.com/office/spreadsheetml/2009/9/main" objectType="Scroll" dx="16" fmlaLink="$B$44" horiz="1" max="80" page="10" val="30"/>
</file>

<file path=xl/ctrlProps/ctrlProp3.xml><?xml version="1.0" encoding="utf-8"?>
<formControlPr xmlns="http://schemas.microsoft.com/office/spreadsheetml/2009/9/main" objectType="Scroll" dx="16" fmlaLink="$C$43" max="60" min="10" page="10" val="10"/>
</file>

<file path=xl/ctrlProps/ctrlProp4.xml><?xml version="1.0" encoding="utf-8"?>
<formControlPr xmlns="http://schemas.microsoft.com/office/spreadsheetml/2009/9/main" objectType="List" dx="16" fmlaLink="$K$23" fmlaRange="$L$23:$L$2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457200</xdr:colOff>
      <xdr:row>0</xdr:row>
      <xdr:rowOff>0</xdr:rowOff>
    </xdr:from>
    <xdr:to>
      <xdr:col>13</xdr:col>
      <xdr:colOff>38100</xdr:colOff>
      <xdr:row>13</xdr:row>
      <xdr:rowOff>104775</xdr:rowOff>
    </xdr:to>
    <xdr:graphicFrame macro="">
      <xdr:nvGraphicFramePr>
        <xdr:cNvPr id="1037" name="Chart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28575</xdr:colOff>
      <xdr:row>0</xdr:row>
      <xdr:rowOff>95250</xdr:rowOff>
    </xdr:from>
    <xdr:to>
      <xdr:col>4</xdr:col>
      <xdr:colOff>419100</xdr:colOff>
      <xdr:row>2</xdr:row>
      <xdr:rowOff>9525</xdr:rowOff>
    </xdr:to>
    <xdr:sp macro="" textlink="">
      <xdr:nvSpPr>
        <xdr:cNvPr id="1032" name="WordAr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" y="95250"/>
          <a:ext cx="2438400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ZA" sz="18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Angles in a triangle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790575</xdr:colOff>
          <xdr:row>3</xdr:row>
          <xdr:rowOff>9525</xdr:rowOff>
        </xdr:from>
        <xdr:to>
          <xdr:col>4</xdr:col>
          <xdr:colOff>209550</xdr:colOff>
          <xdr:row>4</xdr:row>
          <xdr:rowOff>28575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790575</xdr:colOff>
          <xdr:row>4</xdr:row>
          <xdr:rowOff>238125</xdr:rowOff>
        </xdr:from>
        <xdr:to>
          <xdr:col>4</xdr:col>
          <xdr:colOff>209550</xdr:colOff>
          <xdr:row>6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247650</xdr:colOff>
          <xdr:row>2</xdr:row>
          <xdr:rowOff>9525</xdr:rowOff>
        </xdr:from>
        <xdr:to>
          <xdr:col>4</xdr:col>
          <xdr:colOff>447675</xdr:colOff>
          <xdr:row>4</xdr:row>
          <xdr:rowOff>238125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0</xdr:rowOff>
        </xdr:from>
        <xdr:to>
          <xdr:col>4</xdr:col>
          <xdr:colOff>333375</xdr:colOff>
          <xdr:row>13</xdr:row>
          <xdr:rowOff>9525</xdr:rowOff>
        </xdr:to>
        <xdr:sp macro="" textlink="">
          <xdr:nvSpPr>
            <xdr:cNvPr id="1031" name="List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0.01786</cdr:x>
      <cdr:y>0.0619</cdr:y>
    </cdr:from>
    <cdr:to>
      <cdr:x>0.31419</cdr:x>
      <cdr:y>0.12828</cdr:y>
    </cdr:to>
    <cdr:sp macro="" textlink="Sheet1!$E$25">
      <cdr:nvSpPr>
        <cdr:cNvPr id="2052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0404" y="174149"/>
          <a:ext cx="1281417" cy="183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D40E192-FE07-46D3-BF46-D3EB78388469}" type="TxLink">
            <a:rPr lang="en-ZA" sz="1200" b="1" i="0" strike="noStrike">
              <a:solidFill>
                <a:srgbClr val="0000FF"/>
              </a:solidFill>
              <a:latin typeface="Times New Roman"/>
              <a:cs typeface="Times New Roman"/>
            </a:rPr>
            <a:pPr algn="l" rtl="0">
              <a:defRPr sz="1000"/>
            </a:pPr>
            <a:t>Angle A = 47.7</a:t>
          </a:fld>
          <a:endParaRPr lang="en-ZA" sz="1200" b="1" i="0" strike="noStrike">
            <a:solidFill>
              <a:srgbClr val="0000FF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0.01786</cdr:x>
      <cdr:y>0.12731</cdr:y>
    </cdr:from>
    <cdr:to>
      <cdr:x>0.31516</cdr:x>
      <cdr:y>0.21686</cdr:y>
    </cdr:to>
    <cdr:sp macro="" textlink="Sheet1!$E$26">
      <cdr:nvSpPr>
        <cdr:cNvPr id="205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0404" y="354838"/>
          <a:ext cx="1285646" cy="247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07FBDBD-68C8-4569-8DB4-1F392737E4BB}" type="TxLink">
            <a:rPr lang="en-ZA" sz="1200" b="1" i="0" strike="noStrike">
              <a:solidFill>
                <a:srgbClr val="0000FF"/>
              </a:solidFill>
              <a:latin typeface="Times New Roman"/>
              <a:cs typeface="Times New Roman"/>
            </a:rPr>
            <a:pPr algn="l" rtl="0">
              <a:defRPr sz="1000"/>
            </a:pPr>
            <a:t>Angle B = 48.01</a:t>
          </a:fld>
          <a:endParaRPr lang="en-ZA" sz="1200" b="1" i="0" strike="noStrike">
            <a:solidFill>
              <a:srgbClr val="0000FF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0.01786</cdr:x>
      <cdr:y>0.34093</cdr:y>
    </cdr:from>
    <cdr:to>
      <cdr:x>0.35037</cdr:x>
      <cdr:y>0.42083</cdr:y>
    </cdr:to>
    <cdr:sp macro="" textlink="Sheet1!$E$30">
      <cdr:nvSpPr>
        <cdr:cNvPr id="205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0404" y="944912"/>
          <a:ext cx="1437894" cy="22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E1B016E-09EB-4CB9-9B0D-573F56BFC6AC}" type="TxLink">
            <a:rPr lang="en-ZA" sz="1200" b="1" i="0" strike="noStrike">
              <a:solidFill>
                <a:srgbClr val="FF0000"/>
              </a:solidFill>
              <a:latin typeface="Times New Roman"/>
              <a:cs typeface="Times New Roman"/>
            </a:rPr>
            <a:pPr algn="l" rtl="0">
              <a:defRPr sz="1000"/>
            </a:pPr>
            <a:t>Angle ACD = 95.71</a:t>
          </a:fld>
          <a:endParaRPr lang="en-ZA" sz="1200" b="1" i="0" strike="noStrike">
            <a:solidFill>
              <a:srgbClr val="FF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0.01786</cdr:x>
      <cdr:y>0.25548</cdr:y>
    </cdr:from>
    <cdr:to>
      <cdr:x>0.36308</cdr:x>
      <cdr:y>0.34093</cdr:y>
    </cdr:to>
    <cdr:sp macro="" textlink="Sheet1!$E$32">
      <cdr:nvSpPr>
        <cdr:cNvPr id="2055" name="Text Box 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0404" y="708882"/>
          <a:ext cx="1492872" cy="236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CF3C008-E3F5-445C-AD5A-0F877816D0E6}" type="TxLink">
            <a:rPr lang="en-ZA" sz="1200" b="1" i="0" strike="noStrike">
              <a:solidFill>
                <a:srgbClr val="FF0000"/>
              </a:solidFill>
              <a:latin typeface="Times New Roman"/>
              <a:cs typeface="Times New Roman"/>
            </a:rPr>
            <a:pPr algn="l" rtl="0">
              <a:defRPr sz="1000"/>
            </a:pPr>
            <a:t>Angle ACB = 84.29</a:t>
          </a:fld>
          <a:endParaRPr lang="en-ZA" sz="1200" b="1" i="0" strike="noStrike">
            <a:solidFill>
              <a:srgbClr val="FF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O49"/>
  <sheetViews>
    <sheetView showGridLines="0" tabSelected="1" zoomScaleNormal="100" workbookViewId="0">
      <selection activeCell="B18" sqref="B18"/>
    </sheetView>
  </sheetViews>
  <sheetFormatPr defaultRowHeight="15.75" x14ac:dyDescent="0.25"/>
  <cols>
    <col min="1" max="1" width="0.875" style="1" customWidth="1"/>
    <col min="2" max="2" width="9" style="1"/>
    <col min="3" max="3" width="10.625" style="1" customWidth="1"/>
    <col min="4" max="4" width="6.375" style="1" customWidth="1"/>
    <col min="5" max="5" width="10.875" style="1" customWidth="1"/>
    <col min="6" max="12" width="6.25" style="1" customWidth="1"/>
    <col min="13" max="13" width="7.5" style="1" customWidth="1"/>
    <col min="14" max="16384" width="9" style="1"/>
  </cols>
  <sheetData>
    <row r="4" spans="2:13" x14ac:dyDescent="0.25">
      <c r="B4" s="7" t="s">
        <v>32</v>
      </c>
    </row>
    <row r="5" spans="2:13" ht="20.25" customHeight="1" x14ac:dyDescent="0.25"/>
    <row r="6" spans="2:13" x14ac:dyDescent="0.25">
      <c r="B6" s="7" t="s">
        <v>33</v>
      </c>
    </row>
    <row r="8" spans="2:13" x14ac:dyDescent="0.25">
      <c r="B8" s="7" t="s">
        <v>24</v>
      </c>
    </row>
    <row r="9" spans="2:13" x14ac:dyDescent="0.25">
      <c r="B9" s="7" t="s">
        <v>25</v>
      </c>
    </row>
    <row r="10" spans="2:13" x14ac:dyDescent="0.25">
      <c r="B10" s="7" t="s">
        <v>26</v>
      </c>
    </row>
    <row r="11" spans="2:13" ht="15" customHeight="1" x14ac:dyDescent="0.25"/>
    <row r="12" spans="2:13" x14ac:dyDescent="0.25">
      <c r="B12" s="7" t="s">
        <v>27</v>
      </c>
    </row>
    <row r="13" spans="2:13" x14ac:dyDescent="0.25">
      <c r="B13" s="7" t="s">
        <v>28</v>
      </c>
    </row>
    <row r="14" spans="2:13" x14ac:dyDescent="0.25">
      <c r="F14" s="18"/>
    </row>
    <row r="15" spans="2:13" x14ac:dyDescent="0.25">
      <c r="B15" s="7" t="s">
        <v>29</v>
      </c>
      <c r="E15" s="8" t="s">
        <v>17</v>
      </c>
      <c r="F15" s="10">
        <f>IF(test=2,30,32.8)</f>
        <v>32.799999999999997</v>
      </c>
      <c r="G15" s="10">
        <f>IF(test=2,40,37.4)</f>
        <v>37.4</v>
      </c>
      <c r="H15" s="10">
        <f>IF(test=2,55,57.6)</f>
        <v>57.6</v>
      </c>
      <c r="I15" s="10">
        <f>IF(test=2,ROUND(N23+7,0),ROUND(O23+7,1))</f>
        <v>46.7</v>
      </c>
      <c r="J15" s="10">
        <f>IF(test=2,47,81.3)</f>
        <v>81.3</v>
      </c>
      <c r="K15" s="10">
        <f>IF(test=2,95,96.8)</f>
        <v>96.8</v>
      </c>
      <c r="L15" s="10">
        <f>IF(test=2,ROUND(E23,0),ROUND(E23,1))</f>
        <v>47.7</v>
      </c>
      <c r="M15" s="10">
        <f>IF(test=2,ROUND(E23,1),E23)</f>
        <v>47.7</v>
      </c>
    </row>
    <row r="16" spans="2:13" x14ac:dyDescent="0.25">
      <c r="E16" s="8" t="s">
        <v>18</v>
      </c>
      <c r="F16" s="10">
        <f>IF(test=2,50,52.8)</f>
        <v>52.8</v>
      </c>
      <c r="G16" s="10">
        <f>IF(test=2,45,59.8)</f>
        <v>59.8</v>
      </c>
      <c r="H16" s="10">
        <f>IF(test=2,55,67.2)</f>
        <v>67.2</v>
      </c>
      <c r="I16" s="10">
        <f>IF(test=2,ROUND(N24-4,0),ROUND(O24-4,1))</f>
        <v>52</v>
      </c>
      <c r="J16" s="10">
        <f>IF(test=2,39,62.4)</f>
        <v>62.4</v>
      </c>
      <c r="K16" s="10">
        <f>IF(test=2,63,72.1)</f>
        <v>72.099999999999994</v>
      </c>
      <c r="L16" s="10">
        <f>IF(test=2,ROUND(E24,0),ROUND(E24,1))</f>
        <v>48</v>
      </c>
      <c r="M16" s="10">
        <f>IF(test=2,ROUND(E24,1),E24)</f>
        <v>48.01</v>
      </c>
    </row>
    <row r="17" spans="2:15" x14ac:dyDescent="0.25">
      <c r="B17" s="7" t="s">
        <v>30</v>
      </c>
      <c r="E17" s="9" t="s">
        <v>19</v>
      </c>
      <c r="F17" s="11"/>
      <c r="G17" s="11"/>
      <c r="H17" s="11"/>
      <c r="I17" s="11"/>
      <c r="J17" s="11"/>
      <c r="K17" s="11"/>
      <c r="L17" s="11"/>
      <c r="M17" s="11"/>
    </row>
    <row r="18" spans="2:15" x14ac:dyDescent="0.25">
      <c r="B18" s="17" t="s">
        <v>31</v>
      </c>
      <c r="E18" s="9" t="s">
        <v>20</v>
      </c>
      <c r="F18" s="11"/>
      <c r="G18" s="11"/>
      <c r="H18" s="11"/>
      <c r="I18" s="11"/>
      <c r="J18" s="11"/>
      <c r="K18" s="11"/>
      <c r="L18" s="11"/>
      <c r="M18" s="11"/>
    </row>
    <row r="19" spans="2:15" ht="18" x14ac:dyDescent="0.25">
      <c r="F19" s="16" t="str">
        <f>IF(F17="","",IF(F$17=180-F$15-F$16,"üJ","ûL"))</f>
        <v/>
      </c>
      <c r="G19" s="16" t="str">
        <f t="shared" ref="G19:M19" si="0">IF(G17="","",IF(G$17=180-G$15-G$16,"üJ","ûL"))</f>
        <v/>
      </c>
      <c r="H19" s="16" t="str">
        <f t="shared" si="0"/>
        <v/>
      </c>
      <c r="I19" s="16" t="str">
        <f t="shared" si="0"/>
        <v/>
      </c>
      <c r="J19" s="16" t="str">
        <f>IF(J17="","",IF(J$17=180-J$15-J$16,"üJ","ûL"))</f>
        <v/>
      </c>
      <c r="K19" s="16" t="str">
        <f t="shared" si="0"/>
        <v/>
      </c>
      <c r="L19" s="16" t="str">
        <f t="shared" si="0"/>
        <v/>
      </c>
      <c r="M19" s="16" t="str">
        <f t="shared" si="0"/>
        <v/>
      </c>
    </row>
    <row r="20" spans="2:15" ht="19.5" x14ac:dyDescent="0.35">
      <c r="B20" s="20" t="str">
        <f>IF(test=3,"Now do Test 2 - try to use formulas!","")</f>
        <v/>
      </c>
      <c r="F20" s="16" t="str">
        <f>IF(F18="","",IF(F$18=F$15+F$16,"üJ","ûL"))</f>
        <v/>
      </c>
      <c r="G20" s="16" t="str">
        <f t="shared" ref="G20:M20" si="1">IF(G18="","",IF(G$18=G$15+G$16,"üJ","ûL"))</f>
        <v/>
      </c>
      <c r="H20" s="16" t="str">
        <f t="shared" si="1"/>
        <v/>
      </c>
      <c r="I20" s="16" t="str">
        <f t="shared" si="1"/>
        <v/>
      </c>
      <c r="J20" s="16" t="str">
        <f t="shared" si="1"/>
        <v/>
      </c>
      <c r="K20" s="16" t="str">
        <f t="shared" si="1"/>
        <v/>
      </c>
      <c r="L20" s="16" t="str">
        <f t="shared" si="1"/>
        <v/>
      </c>
      <c r="M20" s="16" t="str">
        <f t="shared" si="1"/>
        <v/>
      </c>
    </row>
    <row r="21" spans="2:15" ht="19.5" hidden="1" x14ac:dyDescent="0.35">
      <c r="B21" s="19"/>
      <c r="F21" s="16"/>
      <c r="G21" s="16"/>
      <c r="H21" s="16"/>
    </row>
    <row r="22" spans="2:15" hidden="1" x14ac:dyDescent="0.25"/>
    <row r="23" spans="2:15" hidden="1" x14ac:dyDescent="0.25">
      <c r="E23" s="2">
        <f>ROUND(D25,2)</f>
        <v>47.7</v>
      </c>
      <c r="K23" s="6">
        <v>1</v>
      </c>
      <c r="L23" s="1" t="s">
        <v>21</v>
      </c>
      <c r="N23" s="2">
        <f>ROUND($E$23,0)</f>
        <v>48</v>
      </c>
      <c r="O23" s="2">
        <f>ROUND($E$23-8,1)</f>
        <v>39.700000000000003</v>
      </c>
    </row>
    <row r="24" spans="2:15" hidden="1" x14ac:dyDescent="0.25">
      <c r="E24" s="2">
        <f>ROUND(D26,2)</f>
        <v>48.01</v>
      </c>
      <c r="L24" s="1" t="s">
        <v>22</v>
      </c>
      <c r="N24" s="2">
        <f>ROUND($E$24,0)</f>
        <v>48</v>
      </c>
      <c r="O24" s="2">
        <f>ROUND($E$24+8,1)</f>
        <v>56</v>
      </c>
    </row>
    <row r="25" spans="2:15" hidden="1" x14ac:dyDescent="0.25">
      <c r="C25" s="3" t="s">
        <v>14</v>
      </c>
      <c r="D25" s="2">
        <f>DEGREES(ACOS($F$43))</f>
        <v>47.6978056333163</v>
      </c>
      <c r="E25" s="1" t="str">
        <f>IF(ISERROR(E23),"","Angle A = "&amp;E23)</f>
        <v>Angle A = 47.7</v>
      </c>
      <c r="L25" s="1" t="s">
        <v>23</v>
      </c>
    </row>
    <row r="26" spans="2:15" hidden="1" x14ac:dyDescent="0.25">
      <c r="C26" s="3" t="s">
        <v>15</v>
      </c>
      <c r="D26" s="2">
        <f>DEGREES(ACOS($F$44))</f>
        <v>48.012787504183336</v>
      </c>
      <c r="E26" s="1" t="str">
        <f>IF(ISERROR(E24),"","Angle B = "&amp;E24)</f>
        <v>Angle B = 48.01</v>
      </c>
    </row>
    <row r="27" spans="2:15" hidden="1" x14ac:dyDescent="0.25">
      <c r="C27" s="4" t="s">
        <v>10</v>
      </c>
      <c r="D27" s="4"/>
      <c r="J27" s="1" t="b">
        <f>J17=180-J15-J16</f>
        <v>0</v>
      </c>
    </row>
    <row r="28" spans="2:15" hidden="1" x14ac:dyDescent="0.25">
      <c r="C28" s="4" t="s">
        <v>11</v>
      </c>
      <c r="D28" s="5">
        <f>180-D25-D26</f>
        <v>84.289406862500357</v>
      </c>
    </row>
    <row r="29" spans="2:15" hidden="1" x14ac:dyDescent="0.25">
      <c r="E29" s="2">
        <f>ROUND(D31,2)</f>
        <v>95.71</v>
      </c>
      <c r="I29" s="1">
        <f>a^2+b^2-2*a*b*COS(RADIANS(D32))</f>
        <v>45.249999999999993</v>
      </c>
      <c r="J29" s="1">
        <f>c_^2</f>
        <v>45.25</v>
      </c>
    </row>
    <row r="30" spans="2:15" hidden="1" x14ac:dyDescent="0.25">
      <c r="C30" s="4" t="s">
        <v>12</v>
      </c>
      <c r="D30" s="4"/>
      <c r="E30" s="1" t="str">
        <f>IF(ISERROR(E29),"","Angle ACD = "&amp;E29)</f>
        <v>Angle ACD = 95.71</v>
      </c>
    </row>
    <row r="31" spans="2:15" hidden="1" x14ac:dyDescent="0.25">
      <c r="C31" s="4" t="s">
        <v>13</v>
      </c>
      <c r="D31" s="5">
        <f>D25+D26</f>
        <v>95.710593137499643</v>
      </c>
      <c r="E31" s="2">
        <f>ROUND(D32,2)</f>
        <v>84.29</v>
      </c>
    </row>
    <row r="32" spans="2:15" hidden="1" x14ac:dyDescent="0.25">
      <c r="C32" s="3" t="s">
        <v>16</v>
      </c>
      <c r="D32" s="2">
        <f>DEGREES(ACOS($F$45))</f>
        <v>84.289406862500357</v>
      </c>
      <c r="E32" s="1" t="str">
        <f>IF(ISERROR(E31),"","Angle ACB = "&amp;E31)</f>
        <v>Angle ACB = 84.29</v>
      </c>
    </row>
    <row r="33" spans="2:13" hidden="1" x14ac:dyDescent="0.25">
      <c r="D33" s="2">
        <f>SUM(D25:D26,D28)</f>
        <v>180</v>
      </c>
      <c r="E33" s="2">
        <f>E23+E24+E31</f>
        <v>180</v>
      </c>
    </row>
    <row r="34" spans="2:13" x14ac:dyDescent="0.25">
      <c r="D34" s="2"/>
    </row>
    <row r="35" spans="2:13" x14ac:dyDescent="0.25">
      <c r="D35" s="2"/>
    </row>
    <row r="36" spans="2:13" x14ac:dyDescent="0.25">
      <c r="D36" s="2"/>
    </row>
    <row r="37" spans="2:13" x14ac:dyDescent="0.25">
      <c r="D37" s="2"/>
    </row>
    <row r="38" spans="2:13" x14ac:dyDescent="0.25">
      <c r="D38" s="2"/>
    </row>
    <row r="39" spans="2:13" s="12" customFormat="1" x14ac:dyDescent="0.25">
      <c r="D39" s="13"/>
    </row>
    <row r="40" spans="2:13" s="12" customFormat="1" x14ac:dyDescent="0.25">
      <c r="D40" s="13"/>
    </row>
    <row r="41" spans="2:13" s="12" customFormat="1" x14ac:dyDescent="0.25">
      <c r="D41" s="13"/>
    </row>
    <row r="42" spans="2:13" s="12" customFormat="1" x14ac:dyDescent="0.25">
      <c r="B42" s="12">
        <f>IF(K23&lt;&gt;1,"",B43)</f>
        <v>75</v>
      </c>
      <c r="C42" s="12">
        <f>-C43</f>
        <v>-10</v>
      </c>
    </row>
    <row r="43" spans="2:13" s="12" customFormat="1" x14ac:dyDescent="0.25">
      <c r="B43" s="14">
        <v>75</v>
      </c>
      <c r="C43" s="14">
        <v>10</v>
      </c>
      <c r="E43" s="12" t="s">
        <v>4</v>
      </c>
      <c r="F43" s="12">
        <f>(-(a^2-b^2-c_^2))/(2*b*c_)</f>
        <v>0.67304084009099496</v>
      </c>
      <c r="I43" s="12" t="s">
        <v>0</v>
      </c>
      <c r="J43" s="13">
        <f>B43/10</f>
        <v>7.5</v>
      </c>
      <c r="K43" s="13">
        <f>(C42+70)/10</f>
        <v>6</v>
      </c>
      <c r="L43" s="12" t="s">
        <v>6</v>
      </c>
      <c r="M43" s="15">
        <f>SQRT((J45-J44)^2+(K45-K44)^2)</f>
        <v>5</v>
      </c>
    </row>
    <row r="44" spans="2:13" s="12" customFormat="1" x14ac:dyDescent="0.25">
      <c r="B44" s="14">
        <v>30</v>
      </c>
      <c r="E44" s="12" t="s">
        <v>5</v>
      </c>
      <c r="F44" s="12">
        <f>(-(b^2-a^2-c_^2))/(2*a*c_)</f>
        <v>0.66896473162244974</v>
      </c>
      <c r="I44" s="12" t="s">
        <v>1</v>
      </c>
      <c r="J44" s="13">
        <f>B44/10</f>
        <v>3</v>
      </c>
      <c r="K44" s="13">
        <v>1</v>
      </c>
      <c r="L44" s="12" t="s">
        <v>8</v>
      </c>
      <c r="M44" s="15">
        <f>SQRT((J45-J43)^2+(K45-K43)^2)</f>
        <v>5.024937810560445</v>
      </c>
    </row>
    <row r="45" spans="2:13" s="12" customFormat="1" x14ac:dyDescent="0.25">
      <c r="E45" s="12" t="s">
        <v>3</v>
      </c>
      <c r="F45" s="12">
        <f>(-(c_^2-a^2-b^2))/(2*a*b)</f>
        <v>9.9503719020998915E-2</v>
      </c>
      <c r="I45" s="12" t="s">
        <v>2</v>
      </c>
      <c r="J45" s="13">
        <v>8</v>
      </c>
      <c r="K45" s="13">
        <v>1</v>
      </c>
      <c r="L45" s="12" t="s">
        <v>7</v>
      </c>
      <c r="M45" s="15">
        <f>SQRT((J44-J43)^2+(K44-K43)^2)</f>
        <v>6.7268120235368549</v>
      </c>
    </row>
    <row r="46" spans="2:13" s="12" customFormat="1" x14ac:dyDescent="0.25">
      <c r="I46" s="12" t="s">
        <v>0</v>
      </c>
      <c r="J46" s="13">
        <f>J43</f>
        <v>7.5</v>
      </c>
      <c r="K46" s="13">
        <f>K43</f>
        <v>6</v>
      </c>
    </row>
    <row r="47" spans="2:13" s="12" customFormat="1" x14ac:dyDescent="0.25">
      <c r="I47" s="12" t="s">
        <v>2</v>
      </c>
      <c r="J47" s="13">
        <f>J45</f>
        <v>8</v>
      </c>
      <c r="K47" s="13">
        <f>K45</f>
        <v>1</v>
      </c>
    </row>
    <row r="48" spans="2:13" s="12" customFormat="1" x14ac:dyDescent="0.25">
      <c r="I48" s="12" t="s">
        <v>9</v>
      </c>
      <c r="J48" s="13">
        <v>10</v>
      </c>
      <c r="K48" s="13">
        <v>1</v>
      </c>
    </row>
    <row r="49" s="12" customFormat="1" x14ac:dyDescent="0.25"/>
  </sheetData>
  <sheetProtection password="CD96" sheet="1" objects="1" scenarios="1"/>
  <phoneticPr fontId="1" type="noConversion"/>
  <conditionalFormatting sqref="B15 B20:B21 E15:M18">
    <cfRule type="expression" dxfId="6" priority="1" stopIfTrue="1">
      <formula>test=1</formula>
    </cfRule>
  </conditionalFormatting>
  <conditionalFormatting sqref="B18">
    <cfRule type="expression" dxfId="5" priority="2" stopIfTrue="1">
      <formula>test=1</formula>
    </cfRule>
  </conditionalFormatting>
  <conditionalFormatting sqref="F19:M19">
    <cfRule type="expression" dxfId="4" priority="3" stopIfTrue="1">
      <formula>AND(test&lt;&gt;1,F$17=180-F$15-F$16)</formula>
    </cfRule>
    <cfRule type="cellIs" dxfId="3" priority="4" stopIfTrue="1" operator="notEqual">
      <formula>""</formula>
    </cfRule>
  </conditionalFormatting>
  <conditionalFormatting sqref="F20:M20 F21:H21">
    <cfRule type="cellIs" dxfId="2" priority="6" stopIfTrue="1" operator="notEqual">
      <formula>""</formula>
    </cfRule>
  </conditionalFormatting>
  <conditionalFormatting sqref="B17">
    <cfRule type="expression" dxfId="1" priority="7" stopIfTrue="1">
      <formula>test=1</formula>
    </cfRule>
  </conditionalFormatting>
  <conditionalFormatting sqref="F20:M20">
    <cfRule type="expression" dxfId="0" priority="5" stopIfTrue="1">
      <formula>AND(test&lt;&gt;1,F$18=F$15+F$16)</formula>
    </cfRule>
  </conditionalFormatting>
  <dataValidations count="1">
    <dataValidation type="decimal" allowBlank="1" showInputMessage="1" showErrorMessage="1" error="Is this a mumber between 0 and 180?" sqref="F17:M18" xr:uid="{00000000-0002-0000-0000-000000000000}">
      <formula1>0</formula1>
      <formula2>180</formula2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>
                  <from>
                    <xdr:col>2</xdr:col>
                    <xdr:colOff>790575</xdr:colOff>
                    <xdr:row>3</xdr:row>
                    <xdr:rowOff>9525</xdr:rowOff>
                  </from>
                  <to>
                    <xdr:col>4</xdr:col>
                    <xdr:colOff>209550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>
                  <from>
                    <xdr:col>2</xdr:col>
                    <xdr:colOff>790575</xdr:colOff>
                    <xdr:row>4</xdr:row>
                    <xdr:rowOff>238125</xdr:rowOff>
                  </from>
                  <to>
                    <xdr:col>4</xdr:col>
                    <xdr:colOff>209550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croll Bar 4">
              <controlPr defaultSize="0" autoPict="0">
                <anchor>
                  <from>
                    <xdr:col>4</xdr:col>
                    <xdr:colOff>247650</xdr:colOff>
                    <xdr:row>2</xdr:row>
                    <xdr:rowOff>9525</xdr:rowOff>
                  </from>
                  <to>
                    <xdr:col>4</xdr:col>
                    <xdr:colOff>447675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List Box 7">
              <controlPr defaultSize="0" autoLine="0" autoPict="0">
                <anchor moveWithCells="1">
                  <from>
                    <xdr:col>3</xdr:col>
                    <xdr:colOff>47625</xdr:colOff>
                    <xdr:row>11</xdr:row>
                    <xdr:rowOff>0</xdr:rowOff>
                  </from>
                  <to>
                    <xdr:col>4</xdr:col>
                    <xdr:colOff>333375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a</vt:lpstr>
      <vt:lpstr>b</vt:lpstr>
      <vt:lpstr>c_</vt:lpstr>
      <vt:lpstr>test</vt:lpstr>
    </vt:vector>
  </TitlesOfParts>
  <Company>University of Stellenbosch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</dc:creator>
  <cp:lastModifiedBy>Alwyn</cp:lastModifiedBy>
  <cp:lastPrinted>2005-11-03T18:14:24Z</cp:lastPrinted>
  <dcterms:created xsi:type="dcterms:W3CDTF">2005-11-02T01:38:55Z</dcterms:created>
  <dcterms:modified xsi:type="dcterms:W3CDTF">2019-10-17T05:00:05Z</dcterms:modified>
</cp:coreProperties>
</file>